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680" activeTab="0"/>
  </bookViews>
  <sheets>
    <sheet name="Приложение 2" sheetId="1" r:id="rId1"/>
  </sheets>
  <definedNames>
    <definedName name="_xlnm.Print_Area" localSheetId="0">'Приложение 2'!$A$1:$I$51</definedName>
  </definedNames>
  <calcPr fullCalcOnLoad="1"/>
</workbook>
</file>

<file path=xl/sharedStrings.xml><?xml version="1.0" encoding="utf-8"?>
<sst xmlns="http://schemas.openxmlformats.org/spreadsheetml/2006/main" count="106" uniqueCount="62">
  <si>
    <t>Основные мероприятия муниципальной программы</t>
  </si>
  <si>
    <t>№ п/п</t>
  </si>
  <si>
    <t>Мероприятия программы</t>
  </si>
  <si>
    <t>Срок выполнения</t>
  </si>
  <si>
    <t>Финансовые затраты на реализацию программы  (тыс.руб)</t>
  </si>
  <si>
    <t>Источники финансирования</t>
  </si>
  <si>
    <t>Всего</t>
  </si>
  <si>
    <t>в том числе</t>
  </si>
  <si>
    <t>в 2014 году</t>
  </si>
  <si>
    <t>в 2015 году</t>
  </si>
  <si>
    <t>в 2016 году</t>
  </si>
  <si>
    <t>Цель: Повышение качества оказания социальных  гарантий жителям города Когалыма</t>
  </si>
  <si>
    <t>Подпрограмма 1.Дети города Когалыма</t>
  </si>
  <si>
    <t>1.1.</t>
  </si>
  <si>
    <t>Управление опеки и попечительства Администрации города Когалыма</t>
  </si>
  <si>
    <t>2014-2016 годы</t>
  </si>
  <si>
    <t>Бюджет ХМАО-Югры</t>
  </si>
  <si>
    <t>1.2.</t>
  </si>
  <si>
    <t xml:space="preserve">Назначение и предоставление единовременного пособия  при всех формах устройства детей, лишенных родительского попечения, в семью. </t>
  </si>
  <si>
    <t xml:space="preserve">Управление опеки и попечительства Администрации города Когалыма           </t>
  </si>
  <si>
    <t>Федеральный бюджет</t>
  </si>
  <si>
    <t>Итого по подразделу 1</t>
  </si>
  <si>
    <t>Задача 2. Исполнение отдельных государственных полномочий Ханты-Мансийского автономного округа - Югры в сфере опеки и попечителства</t>
  </si>
  <si>
    <t>1.3.</t>
  </si>
  <si>
    <t>Организация  деятельности по опеке и попечительству</t>
  </si>
  <si>
    <t>Итого по подразделу 2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</si>
  <si>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</si>
  <si>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2.1.</t>
  </si>
  <si>
    <t>Управление образования Администрации города Когалыма</t>
  </si>
  <si>
    <t>Бюджет города Когалыма</t>
  </si>
  <si>
    <t>Привлечённые средства</t>
  </si>
  <si>
    <t>Управление культуры, спорта и молодёжной политики Администрации города Когалыма</t>
  </si>
  <si>
    <t>2.2.</t>
  </si>
  <si>
    <t>2.3.</t>
  </si>
  <si>
    <t>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</si>
  <si>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Итого по подразделу 3</t>
  </si>
  <si>
    <t xml:space="preserve">Итого по разделу 1 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</si>
  <si>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</si>
  <si>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</si>
  <si>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Управление опеки и попечительства Администрации города Когалыма            Комитет по управлению муниципальным имуществом Администрации города Когалыма               Управление по жилищной политике Администрации города Когалыма</t>
  </si>
  <si>
    <t>Итого по разделу 2</t>
  </si>
  <si>
    <t xml:space="preserve">Всего по программе,  в том числе: </t>
  </si>
  <si>
    <t xml:space="preserve">Бюджет города Когалыма </t>
  </si>
  <si>
    <t>Привлечённые источники</t>
  </si>
  <si>
    <t>в том числе: ответственный исполнитель</t>
  </si>
  <si>
    <t>соисполнитель 1</t>
  </si>
  <si>
    <t>соисполнитель 2</t>
  </si>
  <si>
    <t>Управление культуры спорта и молодёжной политики Администрации города Когалыма</t>
  </si>
  <si>
    <t>соисполнитель 3</t>
  </si>
  <si>
    <t>Комитет по управлению муниципальным имуществом Администрации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</si>
  <si>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</si>
  <si>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</si>
  <si>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</si>
  <si>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Предоставление путёвок и оплата проезда организованных групп детей-сирот и детей, оставшихся без попечения родителей. Предоставление денежных средств на приобретение путёвок и оплата проезда (вместо организованного отдыха). Предоставление денежных средств на компенсацию расходов, произведённых насамостоятельное приобретение путёвок и возмещение оплаты проезда</t>
  </si>
  <si>
    <t>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</si>
  <si>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</si>
  <si>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>2014-2016 годы (июнь-август)</t>
  </si>
  <si>
    <t>Ответственный исполнитель/соисполнитель, учрежление, организация</t>
  </si>
  <si>
    <t>к постановлению Администрации города Когалыма</t>
  </si>
  <si>
    <t xml:space="preserve">Приложение </t>
  </si>
  <si>
    <t>Итого по подразделу 4</t>
  </si>
  <si>
    <t>от 26.08.2014 №2197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</si>
</sst>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_-* #,##0.0_р_._-;\-* #,##0.0_р_._-;_-* &quot;-&quot;??_р_._-;_-@_-"/>
    <numFmt numFmtId="172" formatCode="_-* #,##0.000_р_._-;\-* #,##0.000_р_._-;_-* &quot;-&quot;??_р_._-;_-@_-"/>
    <numFmt numFmtId="173" formatCode="#,##0.00_ ;\-#,##0.00\ "/>
    <numFmt numFmtId="174" formatCode="#,##0.00;[Red]#,##0.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 wrapText="1"/>
    </xf>
    <xf numFmtId="169" fontId="21" fillId="0" borderId="0" xfId="0" applyNumberFormat="1" applyFont="1" applyFill="1" applyAlignment="1">
      <alignment/>
    </xf>
    <xf numFmtId="169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6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2" fillId="0" borderId="10" xfId="6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6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173" fontId="22" fillId="0" borderId="10" xfId="6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43" fontId="24" fillId="0" borderId="10" xfId="60" applyFont="1" applyFill="1" applyBorder="1" applyAlignment="1">
      <alignment horizontal="center" vertical="center" wrapText="1"/>
    </xf>
    <xf numFmtId="174" fontId="24" fillId="0" borderId="10" xfId="6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17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wrapText="1"/>
    </xf>
    <xf numFmtId="4" fontId="21" fillId="0" borderId="10" xfId="6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169" fontId="21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69" fontId="22" fillId="0" borderId="11" xfId="0" applyNumberFormat="1" applyFont="1" applyFill="1" applyBorder="1" applyAlignment="1">
      <alignment horizontal="right" vertical="center" wrapText="1"/>
    </xf>
    <xf numFmtId="169" fontId="22" fillId="0" borderId="12" xfId="0" applyNumberFormat="1" applyFont="1" applyFill="1" applyBorder="1" applyAlignment="1">
      <alignment horizontal="right" vertical="center" wrapText="1"/>
    </xf>
    <xf numFmtId="169" fontId="22" fillId="0" borderId="13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right" vertical="top" wrapText="1"/>
    </xf>
    <xf numFmtId="169" fontId="22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V67"/>
  <sheetViews>
    <sheetView tabSelected="1" view="pageBreakPreview" zoomScale="50" zoomScaleSheetLayoutView="50" zoomScalePageLayoutView="0" workbookViewId="0" topLeftCell="A1">
      <selection activeCell="I4" sqref="I4"/>
    </sheetView>
  </sheetViews>
  <sheetFormatPr defaultColWidth="9.00390625" defaultRowHeight="12.75"/>
  <cols>
    <col min="1" max="1" width="7.875" style="39" customWidth="1"/>
    <col min="2" max="2" width="47.125" style="37" customWidth="1"/>
    <col min="3" max="3" width="31.375" style="37" customWidth="1"/>
    <col min="4" max="4" width="14.375" style="37" customWidth="1"/>
    <col min="5" max="5" width="17.125" style="37" customWidth="1"/>
    <col min="6" max="6" width="17.00390625" style="37" customWidth="1"/>
    <col min="7" max="7" width="18.25390625" style="37" customWidth="1"/>
    <col min="8" max="8" width="14.25390625" style="37" customWidth="1"/>
    <col min="9" max="9" width="54.875" style="37" customWidth="1"/>
    <col min="10" max="11" width="13.25390625" style="37" bestFit="1" customWidth="1"/>
    <col min="12" max="12" width="14.875" style="37" customWidth="1"/>
    <col min="13" max="13" width="16.75390625" style="37" customWidth="1"/>
    <col min="14" max="14" width="9.125" style="37" customWidth="1"/>
    <col min="15" max="15" width="14.625" style="37" customWidth="1"/>
    <col min="16" max="16384" width="9.125" style="37" customWidth="1"/>
  </cols>
  <sheetData>
    <row r="1" spans="1:9" s="2" customFormat="1" ht="15.75">
      <c r="A1" s="1"/>
      <c r="D1" s="3"/>
      <c r="I1" s="3" t="s">
        <v>59</v>
      </c>
    </row>
    <row r="2" spans="1:9" s="2" customFormat="1" ht="15.75">
      <c r="A2" s="1"/>
      <c r="I2" s="2" t="s">
        <v>58</v>
      </c>
    </row>
    <row r="3" spans="1:9" s="2" customFormat="1" ht="15.75">
      <c r="A3" s="1"/>
      <c r="I3" s="2" t="s">
        <v>61</v>
      </c>
    </row>
    <row r="4" s="2" customFormat="1" ht="15.75">
      <c r="A4" s="1"/>
    </row>
    <row r="5" spans="1:9" s="2" customFormat="1" ht="15.75">
      <c r="A5" s="61" t="s">
        <v>0</v>
      </c>
      <c r="B5" s="61"/>
      <c r="C5" s="61"/>
      <c r="D5" s="61"/>
      <c r="E5" s="61"/>
      <c r="F5" s="61"/>
      <c r="G5" s="61"/>
      <c r="H5" s="61"/>
      <c r="I5" s="61"/>
    </row>
    <row r="6" spans="1:9" s="2" customFormat="1" ht="15.75">
      <c r="A6" s="62"/>
      <c r="B6" s="62"/>
      <c r="C6" s="62"/>
      <c r="D6" s="62"/>
      <c r="E6" s="62"/>
      <c r="F6" s="62"/>
      <c r="G6" s="62"/>
      <c r="H6" s="62"/>
      <c r="I6" s="62"/>
    </row>
    <row r="7" s="2" customFormat="1" ht="15.75">
      <c r="A7" s="1"/>
    </row>
    <row r="8" spans="1:9" s="2" customFormat="1" ht="40.5" customHeight="1">
      <c r="A8" s="54" t="s">
        <v>1</v>
      </c>
      <c r="B8" s="54" t="s">
        <v>2</v>
      </c>
      <c r="C8" s="54" t="s">
        <v>57</v>
      </c>
      <c r="D8" s="63" t="s">
        <v>3</v>
      </c>
      <c r="E8" s="54" t="s">
        <v>4</v>
      </c>
      <c r="F8" s="54"/>
      <c r="G8" s="54"/>
      <c r="H8" s="54"/>
      <c r="I8" s="54" t="s">
        <v>5</v>
      </c>
    </row>
    <row r="9" spans="1:9" s="2" customFormat="1" ht="14.25" customHeight="1">
      <c r="A9" s="54"/>
      <c r="B9" s="54"/>
      <c r="C9" s="54"/>
      <c r="D9" s="63"/>
      <c r="E9" s="54" t="s">
        <v>6</v>
      </c>
      <c r="F9" s="54" t="s">
        <v>7</v>
      </c>
      <c r="G9" s="54"/>
      <c r="H9" s="54"/>
      <c r="I9" s="54"/>
    </row>
    <row r="10" spans="1:9" s="2" customFormat="1" ht="14.25" customHeight="1" hidden="1">
      <c r="A10" s="54"/>
      <c r="B10" s="54"/>
      <c r="C10" s="54"/>
      <c r="D10" s="63"/>
      <c r="E10" s="54"/>
      <c r="F10" s="4"/>
      <c r="G10" s="4"/>
      <c r="H10" s="4"/>
      <c r="I10" s="54"/>
    </row>
    <row r="11" spans="1:9" s="2" customFormat="1" ht="14.25" customHeight="1">
      <c r="A11" s="54"/>
      <c r="B11" s="54"/>
      <c r="C11" s="54"/>
      <c r="D11" s="63"/>
      <c r="E11" s="54"/>
      <c r="F11" s="54" t="s">
        <v>8</v>
      </c>
      <c r="G11" s="54" t="s">
        <v>9</v>
      </c>
      <c r="H11" s="54" t="s">
        <v>10</v>
      </c>
      <c r="I11" s="54"/>
    </row>
    <row r="12" spans="1:9" s="2" customFormat="1" ht="15.75" customHeight="1">
      <c r="A12" s="54"/>
      <c r="B12" s="54"/>
      <c r="C12" s="54"/>
      <c r="D12" s="63"/>
      <c r="E12" s="54"/>
      <c r="F12" s="54"/>
      <c r="G12" s="54"/>
      <c r="H12" s="54"/>
      <c r="I12" s="54"/>
    </row>
    <row r="13" spans="1:10" s="2" customFormat="1" ht="15.75">
      <c r="A13" s="5">
        <v>1</v>
      </c>
      <c r="B13" s="6">
        <v>2</v>
      </c>
      <c r="C13" s="6">
        <v>3</v>
      </c>
      <c r="D13" s="7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8"/>
    </row>
    <row r="14" spans="1:10" s="2" customFormat="1" ht="18.75" customHeight="1">
      <c r="A14" s="65" t="s">
        <v>11</v>
      </c>
      <c r="B14" s="65"/>
      <c r="C14" s="65"/>
      <c r="D14" s="65"/>
      <c r="E14" s="65"/>
      <c r="F14" s="65"/>
      <c r="G14" s="65"/>
      <c r="H14" s="42"/>
      <c r="I14" s="7"/>
      <c r="J14" s="9"/>
    </row>
    <row r="15" spans="1:10" s="2" customFormat="1" ht="21.75" customHeight="1">
      <c r="A15" s="67" t="s">
        <v>12</v>
      </c>
      <c r="B15" s="67"/>
      <c r="C15" s="67"/>
      <c r="D15" s="67"/>
      <c r="E15" s="67"/>
      <c r="F15" s="67"/>
      <c r="G15" s="67"/>
      <c r="H15" s="67"/>
      <c r="I15" s="67"/>
      <c r="J15" s="9"/>
    </row>
    <row r="16" spans="1:10" s="2" customFormat="1" ht="51" customHeight="1">
      <c r="A16" s="66" t="s">
        <v>50</v>
      </c>
      <c r="B16" s="66"/>
      <c r="C16" s="66"/>
      <c r="D16" s="66"/>
      <c r="E16" s="66"/>
      <c r="F16" s="66"/>
      <c r="G16" s="66"/>
      <c r="H16" s="66"/>
      <c r="I16" s="66"/>
      <c r="J16" s="9"/>
    </row>
    <row r="17" spans="1:9" s="2" customFormat="1" ht="339" customHeight="1">
      <c r="A17" s="10" t="s">
        <v>13</v>
      </c>
      <c r="B17" s="10" t="s">
        <v>51</v>
      </c>
      <c r="C17" s="10" t="s">
        <v>14</v>
      </c>
      <c r="D17" s="11" t="s">
        <v>15</v>
      </c>
      <c r="E17" s="12">
        <f>F17+G17+H17</f>
        <v>202282.59999999998</v>
      </c>
      <c r="F17" s="12">
        <f>68283.2-2567</f>
        <v>65716.2</v>
      </c>
      <c r="G17" s="12">
        <v>68283.2</v>
      </c>
      <c r="H17" s="12">
        <v>68283.2</v>
      </c>
      <c r="I17" s="13" t="s">
        <v>16</v>
      </c>
    </row>
    <row r="18" spans="1:13" s="2" customFormat="1" ht="64.5" customHeight="1">
      <c r="A18" s="25" t="s">
        <v>17</v>
      </c>
      <c r="B18" s="43" t="s">
        <v>18</v>
      </c>
      <c r="C18" s="10" t="s">
        <v>19</v>
      </c>
      <c r="D18" s="11" t="s">
        <v>15</v>
      </c>
      <c r="E18" s="12">
        <f>F18+G18+H18</f>
        <v>1974.3999999999999</v>
      </c>
      <c r="F18" s="12">
        <v>602.8</v>
      </c>
      <c r="G18" s="12">
        <v>670.3</v>
      </c>
      <c r="H18" s="12">
        <v>701.3</v>
      </c>
      <c r="I18" s="14" t="s">
        <v>20</v>
      </c>
      <c r="J18" s="9"/>
      <c r="L18" s="9"/>
      <c r="M18" s="9"/>
    </row>
    <row r="19" spans="1:13" s="2" customFormat="1" ht="25.5" customHeight="1">
      <c r="A19" s="56" t="s">
        <v>21</v>
      </c>
      <c r="B19" s="57"/>
      <c r="C19" s="57"/>
      <c r="D19" s="57"/>
      <c r="E19" s="22">
        <f>E17+E18</f>
        <v>204256.99999999997</v>
      </c>
      <c r="F19" s="22">
        <f>F17+F18</f>
        <v>66319</v>
      </c>
      <c r="G19" s="22">
        <f>G17+G18</f>
        <v>68953.5</v>
      </c>
      <c r="H19" s="22">
        <f>H17+H18</f>
        <v>68984.5</v>
      </c>
      <c r="I19" s="14"/>
      <c r="J19" s="9"/>
      <c r="L19" s="9"/>
      <c r="M19" s="9"/>
    </row>
    <row r="20" spans="1:13" s="2" customFormat="1" ht="25.5" customHeight="1">
      <c r="A20" s="58" t="s">
        <v>22</v>
      </c>
      <c r="B20" s="59"/>
      <c r="C20" s="59"/>
      <c r="D20" s="59"/>
      <c r="E20" s="59"/>
      <c r="F20" s="59"/>
      <c r="G20" s="59"/>
      <c r="H20" s="59"/>
      <c r="I20" s="59"/>
      <c r="J20" s="9"/>
      <c r="L20" s="9"/>
      <c r="M20" s="9"/>
    </row>
    <row r="21" spans="1:13" s="2" customFormat="1" ht="62.25" customHeight="1">
      <c r="A21" s="25" t="s">
        <v>23</v>
      </c>
      <c r="B21" s="10" t="s">
        <v>24</v>
      </c>
      <c r="C21" s="10" t="s">
        <v>14</v>
      </c>
      <c r="D21" s="11" t="s">
        <v>15</v>
      </c>
      <c r="E21" s="44">
        <v>56409</v>
      </c>
      <c r="F21" s="44">
        <v>18803</v>
      </c>
      <c r="G21" s="44">
        <v>18803</v>
      </c>
      <c r="H21" s="44">
        <v>18803</v>
      </c>
      <c r="I21" s="14" t="s">
        <v>16</v>
      </c>
      <c r="J21" s="9"/>
      <c r="L21" s="9"/>
      <c r="M21" s="9"/>
    </row>
    <row r="22" spans="1:13" s="18" customFormat="1" ht="22.5" customHeight="1">
      <c r="A22" s="56" t="s">
        <v>25</v>
      </c>
      <c r="B22" s="56"/>
      <c r="C22" s="56"/>
      <c r="D22" s="56"/>
      <c r="E22" s="15">
        <f>E21</f>
        <v>56409</v>
      </c>
      <c r="F22" s="15">
        <f>F21</f>
        <v>18803</v>
      </c>
      <c r="G22" s="15">
        <f>G21</f>
        <v>18803</v>
      </c>
      <c r="H22" s="15">
        <f>H21</f>
        <v>18803</v>
      </c>
      <c r="I22" s="16"/>
      <c r="J22" s="17"/>
      <c r="L22" s="17"/>
      <c r="M22" s="17"/>
    </row>
    <row r="23" spans="1:256" s="18" customFormat="1" ht="45" customHeight="1">
      <c r="A23" s="66" t="s">
        <v>26</v>
      </c>
      <c r="B23" s="66"/>
      <c r="C23" s="66"/>
      <c r="D23" s="66"/>
      <c r="E23" s="66"/>
      <c r="F23" s="66"/>
      <c r="G23" s="66"/>
      <c r="H23" s="66"/>
      <c r="I23" s="66"/>
      <c r="J23" s="9"/>
      <c r="K23" s="9"/>
      <c r="L23" s="9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13" s="2" customFormat="1" ht="31.5" customHeight="1">
      <c r="A24" s="55" t="s">
        <v>27</v>
      </c>
      <c r="B24" s="55" t="s">
        <v>52</v>
      </c>
      <c r="C24" s="55" t="s">
        <v>28</v>
      </c>
      <c r="D24" s="60" t="s">
        <v>15</v>
      </c>
      <c r="E24" s="19">
        <f aca="true" t="shared" si="0" ref="E24:E30">SUM(F24+G24+H24)</f>
        <v>32565.199999999997</v>
      </c>
      <c r="F24" s="19">
        <f>10785-136.5</f>
        <v>10648.5</v>
      </c>
      <c r="G24" s="19">
        <v>10935.8</v>
      </c>
      <c r="H24" s="19">
        <v>10980.9</v>
      </c>
      <c r="I24" s="20" t="s">
        <v>29</v>
      </c>
      <c r="J24" s="9"/>
      <c r="K24" s="9"/>
      <c r="L24" s="9"/>
      <c r="M24" s="9"/>
    </row>
    <row r="25" spans="1:13" s="2" customFormat="1" ht="33.75" customHeight="1">
      <c r="A25" s="55"/>
      <c r="B25" s="55"/>
      <c r="C25" s="55"/>
      <c r="D25" s="60"/>
      <c r="E25" s="21">
        <f>SUM(F25+G25+H25)</f>
        <v>31139.3</v>
      </c>
      <c r="F25" s="19">
        <f>9756.3-284.9+2567-25.8</f>
        <v>12012.6</v>
      </c>
      <c r="G25" s="19">
        <v>9622.4</v>
      </c>
      <c r="H25" s="19">
        <v>9504.3</v>
      </c>
      <c r="I25" s="13" t="s">
        <v>16</v>
      </c>
      <c r="J25" s="9"/>
      <c r="K25" s="9"/>
      <c r="L25" s="9"/>
      <c r="M25" s="9"/>
    </row>
    <row r="26" spans="1:13" s="2" customFormat="1" ht="38.25" customHeight="1">
      <c r="A26" s="55"/>
      <c r="B26" s="55"/>
      <c r="C26" s="55"/>
      <c r="D26" s="60"/>
      <c r="E26" s="19">
        <f t="shared" si="0"/>
        <v>7530.299999999999</v>
      </c>
      <c r="F26" s="19">
        <v>2510.1</v>
      </c>
      <c r="G26" s="19">
        <v>2510.1</v>
      </c>
      <c r="H26" s="19">
        <v>2510.1</v>
      </c>
      <c r="I26" s="20" t="s">
        <v>30</v>
      </c>
      <c r="J26" s="9"/>
      <c r="K26" s="9"/>
      <c r="L26" s="9"/>
      <c r="M26" s="9"/>
    </row>
    <row r="27" spans="1:13" s="2" customFormat="1" ht="37.5" customHeight="1">
      <c r="A27" s="55"/>
      <c r="B27" s="55"/>
      <c r="C27" s="55" t="s">
        <v>31</v>
      </c>
      <c r="D27" s="60"/>
      <c r="E27" s="12">
        <f t="shared" si="0"/>
        <v>1774.8000000000002</v>
      </c>
      <c r="F27" s="12">
        <f>546.1+136.5</f>
        <v>682.6</v>
      </c>
      <c r="G27" s="12">
        <v>546.1</v>
      </c>
      <c r="H27" s="12">
        <v>546.1</v>
      </c>
      <c r="I27" s="20" t="s">
        <v>29</v>
      </c>
      <c r="J27" s="9"/>
      <c r="K27" s="9"/>
      <c r="L27" s="9"/>
      <c r="M27" s="9"/>
    </row>
    <row r="28" spans="1:256" s="2" customFormat="1" ht="72" customHeight="1">
      <c r="A28" s="55"/>
      <c r="B28" s="55"/>
      <c r="C28" s="55"/>
      <c r="D28" s="60"/>
      <c r="E28" s="12">
        <f t="shared" si="0"/>
        <v>13904.1</v>
      </c>
      <c r="F28" s="12">
        <f>4626.1+25.8</f>
        <v>4651.900000000001</v>
      </c>
      <c r="G28" s="12">
        <v>4626.1</v>
      </c>
      <c r="H28" s="12">
        <v>4626.1</v>
      </c>
      <c r="I28" s="13" t="s">
        <v>16</v>
      </c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2" customFormat="1" ht="173.25" customHeight="1">
      <c r="A29" s="10" t="s">
        <v>32</v>
      </c>
      <c r="B29" s="10" t="s">
        <v>53</v>
      </c>
      <c r="C29" s="10" t="s">
        <v>14</v>
      </c>
      <c r="D29" s="11" t="s">
        <v>15</v>
      </c>
      <c r="E29" s="12">
        <f t="shared" si="0"/>
        <v>9783.599999999999</v>
      </c>
      <c r="F29" s="12">
        <v>3261.2</v>
      </c>
      <c r="G29" s="12">
        <v>3261.2</v>
      </c>
      <c r="H29" s="12">
        <v>3261.2</v>
      </c>
      <c r="I29" s="13" t="s">
        <v>16</v>
      </c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13" s="18" customFormat="1" ht="116.25" customHeight="1">
      <c r="A30" s="10" t="s">
        <v>33</v>
      </c>
      <c r="B30" s="45" t="s">
        <v>34</v>
      </c>
      <c r="C30" s="10" t="s">
        <v>31</v>
      </c>
      <c r="D30" s="5" t="s">
        <v>56</v>
      </c>
      <c r="E30" s="12">
        <f t="shared" si="0"/>
        <v>5203.4</v>
      </c>
      <c r="F30" s="12">
        <v>1706.8</v>
      </c>
      <c r="G30" s="12">
        <v>1746.9</v>
      </c>
      <c r="H30" s="12">
        <v>1749.7</v>
      </c>
      <c r="I30" s="20" t="s">
        <v>29</v>
      </c>
      <c r="J30" s="17"/>
      <c r="K30" s="17"/>
      <c r="L30" s="17"/>
      <c r="M30" s="17"/>
    </row>
    <row r="31" spans="1:13" s="18" customFormat="1" ht="21" customHeight="1">
      <c r="A31" s="69" t="s">
        <v>35</v>
      </c>
      <c r="B31" s="70"/>
      <c r="C31" s="70"/>
      <c r="D31" s="71"/>
      <c r="E31" s="22">
        <f>E29+E30+E24+E25+E26+E27+E28</f>
        <v>101900.70000000001</v>
      </c>
      <c r="F31" s="22">
        <f>F29+F30+F24+F25+F26+F27+F28</f>
        <v>35473.7</v>
      </c>
      <c r="G31" s="22">
        <f>G29+G30+G24+G25+G26+G27+G28</f>
        <v>33248.6</v>
      </c>
      <c r="H31" s="22">
        <f>H29+H30+H24+H25+H26+H27+H28</f>
        <v>33178.399999999994</v>
      </c>
      <c r="I31" s="4"/>
      <c r="J31" s="17"/>
      <c r="K31" s="17"/>
      <c r="L31" s="17"/>
      <c r="M31" s="17"/>
    </row>
    <row r="32" spans="1:13" s="18" customFormat="1" ht="18.75" customHeight="1">
      <c r="A32" s="69" t="s">
        <v>36</v>
      </c>
      <c r="B32" s="70"/>
      <c r="C32" s="70"/>
      <c r="D32" s="71"/>
      <c r="E32" s="23">
        <f>E31+E22+E19</f>
        <v>362566.69999999995</v>
      </c>
      <c r="F32" s="23">
        <f>F31+F22+F19</f>
        <v>120595.7</v>
      </c>
      <c r="G32" s="23">
        <f>G31+G22+G19</f>
        <v>121005.1</v>
      </c>
      <c r="H32" s="23">
        <f>H31+H22+H19</f>
        <v>120965.9</v>
      </c>
      <c r="I32" s="24"/>
      <c r="J32" s="17"/>
      <c r="K32" s="17"/>
      <c r="L32" s="17"/>
      <c r="M32" s="17"/>
    </row>
    <row r="33" s="68" customFormat="1" ht="21.75" customHeight="1">
      <c r="A33" s="68" t="s">
        <v>37</v>
      </c>
    </row>
    <row r="34" spans="1:9" s="2" customFormat="1" ht="33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</row>
    <row r="35" spans="1:13" s="18" customFormat="1" ht="216.75" customHeight="1">
      <c r="A35" s="10" t="s">
        <v>13</v>
      </c>
      <c r="B35" s="10" t="s">
        <v>54</v>
      </c>
      <c r="C35" s="10" t="s">
        <v>14</v>
      </c>
      <c r="D35" s="11" t="s">
        <v>15</v>
      </c>
      <c r="E35" s="12">
        <v>1863.3</v>
      </c>
      <c r="F35" s="12">
        <v>621.1</v>
      </c>
      <c r="G35" s="12">
        <v>621.1</v>
      </c>
      <c r="H35" s="12">
        <v>621.1</v>
      </c>
      <c r="I35" s="14" t="s">
        <v>16</v>
      </c>
      <c r="J35" s="17"/>
      <c r="K35" s="17"/>
      <c r="L35" s="17"/>
      <c r="M35" s="17"/>
    </row>
    <row r="36" spans="1:13" s="18" customFormat="1" ht="378.75" customHeight="1">
      <c r="A36" s="25" t="s">
        <v>17</v>
      </c>
      <c r="B36" s="10" t="s">
        <v>55</v>
      </c>
      <c r="C36" s="10" t="s">
        <v>39</v>
      </c>
      <c r="D36" s="11" t="s">
        <v>15</v>
      </c>
      <c r="E36" s="12">
        <f>F36+G36+H36</f>
        <v>25014.7</v>
      </c>
      <c r="F36" s="12">
        <f>8000.5+1013.2</f>
        <v>9013.7</v>
      </c>
      <c r="G36" s="12">
        <v>8000.5</v>
      </c>
      <c r="H36" s="12">
        <v>8000.5</v>
      </c>
      <c r="I36" s="14" t="s">
        <v>16</v>
      </c>
      <c r="J36" s="17"/>
      <c r="K36" s="17"/>
      <c r="L36" s="17"/>
      <c r="M36" s="17"/>
    </row>
    <row r="37" spans="1:13" s="18" customFormat="1" ht="19.5" customHeight="1">
      <c r="A37" s="56" t="s">
        <v>60</v>
      </c>
      <c r="B37" s="56"/>
      <c r="C37" s="56"/>
      <c r="D37" s="56"/>
      <c r="E37" s="15">
        <f>E35+E36</f>
        <v>26878</v>
      </c>
      <c r="F37" s="15">
        <f>F35+F36</f>
        <v>9634.800000000001</v>
      </c>
      <c r="G37" s="15">
        <f>G35+G36</f>
        <v>8621.6</v>
      </c>
      <c r="H37" s="15">
        <f>H35+H36</f>
        <v>8621.6</v>
      </c>
      <c r="I37" s="16"/>
      <c r="J37" s="17"/>
      <c r="L37" s="17"/>
      <c r="M37" s="17"/>
    </row>
    <row r="38" spans="1:256" s="18" customFormat="1" ht="15.75" customHeight="1">
      <c r="A38" s="75" t="s">
        <v>40</v>
      </c>
      <c r="B38" s="75"/>
      <c r="C38" s="75"/>
      <c r="D38" s="75"/>
      <c r="E38" s="22">
        <f>E37</f>
        <v>26878</v>
      </c>
      <c r="F38" s="22">
        <f>F37</f>
        <v>9634.800000000001</v>
      </c>
      <c r="G38" s="22">
        <f>G37</f>
        <v>8621.6</v>
      </c>
      <c r="H38" s="22">
        <f>H37</f>
        <v>8621.6</v>
      </c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1" s="2" customFormat="1" ht="19.5" customHeight="1">
      <c r="A39" s="74" t="s">
        <v>41</v>
      </c>
      <c r="B39" s="74"/>
      <c r="C39" s="74"/>
      <c r="D39" s="74"/>
      <c r="E39" s="22">
        <f>E40+E41+E42+E43</f>
        <v>389444.69999999995</v>
      </c>
      <c r="F39" s="22">
        <f>F40+F41+F42+F43</f>
        <v>130230.5</v>
      </c>
      <c r="G39" s="22">
        <f>G40+G41+G42+G43</f>
        <v>129626.70000000001</v>
      </c>
      <c r="H39" s="22">
        <f>H40+H41+H42+H43</f>
        <v>129587.50000000001</v>
      </c>
      <c r="I39" s="46"/>
      <c r="J39" s="48"/>
      <c r="K39" s="48"/>
    </row>
    <row r="40" spans="1:12" s="2" customFormat="1" ht="36.75" customHeight="1">
      <c r="A40" s="20"/>
      <c r="B40" s="20"/>
      <c r="C40" s="20"/>
      <c r="D40" s="11" t="s">
        <v>15</v>
      </c>
      <c r="E40" s="12">
        <f>E18</f>
        <v>1974.3999999999999</v>
      </c>
      <c r="F40" s="12">
        <f>F18</f>
        <v>602.8</v>
      </c>
      <c r="G40" s="12">
        <f>G18</f>
        <v>670.3</v>
      </c>
      <c r="H40" s="12">
        <f>H18</f>
        <v>701.3</v>
      </c>
      <c r="I40" s="20" t="s">
        <v>20</v>
      </c>
      <c r="J40" s="49"/>
      <c r="K40" s="49"/>
      <c r="L40" s="49"/>
    </row>
    <row r="41" spans="1:12" s="2" customFormat="1" ht="36.75" customHeight="1">
      <c r="A41" s="20"/>
      <c r="B41" s="20"/>
      <c r="C41" s="20"/>
      <c r="D41" s="11" t="s">
        <v>15</v>
      </c>
      <c r="E41" s="26">
        <f>E17+E21+E25+E28+E29+E35+E36</f>
        <v>340396.5999999999</v>
      </c>
      <c r="F41" s="26">
        <f>F17+F21+F25+F28+F29+F35+F36</f>
        <v>114079.7</v>
      </c>
      <c r="G41" s="26">
        <f>G17+G21+G25+G28+G29+G35+G36</f>
        <v>113217.5</v>
      </c>
      <c r="H41" s="26">
        <f>H17+H21+H25+H28+H29+H35+H36</f>
        <v>113099.40000000001</v>
      </c>
      <c r="I41" s="14" t="s">
        <v>16</v>
      </c>
      <c r="J41" s="49"/>
      <c r="K41" s="49"/>
      <c r="L41" s="49"/>
    </row>
    <row r="42" spans="1:12" s="2" customFormat="1" ht="35.25" customHeight="1">
      <c r="A42" s="24"/>
      <c r="B42" s="24"/>
      <c r="C42" s="24"/>
      <c r="D42" s="11" t="s">
        <v>15</v>
      </c>
      <c r="E42" s="26">
        <f>SUM(E24+E27+E30)</f>
        <v>39543.4</v>
      </c>
      <c r="F42" s="26">
        <f>SUM(F24+F27+F30)</f>
        <v>13037.9</v>
      </c>
      <c r="G42" s="26">
        <f>SUM(G24+G27+G30)</f>
        <v>13228.8</v>
      </c>
      <c r="H42" s="26">
        <f>SUM(H24+H27+H30)</f>
        <v>13276.7</v>
      </c>
      <c r="I42" s="13" t="s">
        <v>42</v>
      </c>
      <c r="J42" s="50"/>
      <c r="K42" s="50"/>
      <c r="L42" s="50"/>
    </row>
    <row r="43" spans="1:256" s="2" customFormat="1" ht="34.5" customHeight="1">
      <c r="A43" s="24"/>
      <c r="B43" s="24"/>
      <c r="C43" s="24"/>
      <c r="D43" s="11" t="s">
        <v>15</v>
      </c>
      <c r="E43" s="26">
        <f>SUM(E26)</f>
        <v>7530.299999999999</v>
      </c>
      <c r="F43" s="26">
        <f>SUM(F26)</f>
        <v>2510.1</v>
      </c>
      <c r="G43" s="26">
        <f>SUM(G26)</f>
        <v>2510.1</v>
      </c>
      <c r="H43" s="26">
        <f>SUM(H26)</f>
        <v>2510.1</v>
      </c>
      <c r="I43" s="24" t="s">
        <v>43</v>
      </c>
      <c r="J43" s="50"/>
      <c r="K43" s="50"/>
      <c r="L43" s="5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7" customFormat="1" ht="33.75" customHeight="1">
      <c r="A44" s="72"/>
      <c r="B44" s="64" t="s">
        <v>44</v>
      </c>
      <c r="C44" s="73" t="s">
        <v>14</v>
      </c>
      <c r="D44" s="11" t="s">
        <v>15</v>
      </c>
      <c r="E44" s="28">
        <f>E40</f>
        <v>1974.3999999999999</v>
      </c>
      <c r="F44" s="28">
        <f>F40</f>
        <v>602.8</v>
      </c>
      <c r="G44" s="28">
        <f>G40</f>
        <v>670.3</v>
      </c>
      <c r="H44" s="29">
        <f>H40</f>
        <v>701.3</v>
      </c>
      <c r="I44" s="20" t="s">
        <v>20</v>
      </c>
      <c r="J44" s="49"/>
      <c r="K44" s="51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11" s="30" customFormat="1" ht="32.25" customHeight="1">
      <c r="A45" s="72"/>
      <c r="B45" s="64"/>
      <c r="C45" s="73"/>
      <c r="D45" s="11" t="s">
        <v>15</v>
      </c>
      <c r="E45" s="26">
        <f>E17+E21+E35+E29</f>
        <v>270338.49999999994</v>
      </c>
      <c r="F45" s="26">
        <f>F17+F21+F35+F29</f>
        <v>88401.5</v>
      </c>
      <c r="G45" s="26">
        <f>G17+G21+G35+G29</f>
        <v>90968.5</v>
      </c>
      <c r="H45" s="26">
        <f>H17+H21+H35+H29</f>
        <v>90968.5</v>
      </c>
      <c r="I45" s="31" t="s">
        <v>16</v>
      </c>
      <c r="J45" s="52"/>
      <c r="K45" s="51"/>
    </row>
    <row r="46" spans="1:10" s="30" customFormat="1" ht="33" customHeight="1">
      <c r="A46" s="72"/>
      <c r="B46" s="64" t="s">
        <v>45</v>
      </c>
      <c r="C46" s="73" t="s">
        <v>28</v>
      </c>
      <c r="D46" s="11" t="s">
        <v>15</v>
      </c>
      <c r="E46" s="26">
        <f>SUM(E24)</f>
        <v>32565.199999999997</v>
      </c>
      <c r="F46" s="26">
        <f>SUM(F24)</f>
        <v>10648.5</v>
      </c>
      <c r="G46" s="26">
        <f aca="true" t="shared" si="1" ref="E46:H48">SUM(G24)</f>
        <v>10935.8</v>
      </c>
      <c r="H46" s="26">
        <f t="shared" si="1"/>
        <v>10980.9</v>
      </c>
      <c r="I46" s="47" t="s">
        <v>29</v>
      </c>
      <c r="J46" s="53"/>
    </row>
    <row r="47" spans="1:10" s="30" customFormat="1" ht="33.75" customHeight="1">
      <c r="A47" s="72"/>
      <c r="B47" s="64"/>
      <c r="C47" s="73"/>
      <c r="D47" s="11" t="s">
        <v>15</v>
      </c>
      <c r="E47" s="26">
        <f t="shared" si="1"/>
        <v>31139.3</v>
      </c>
      <c r="F47" s="26">
        <f>SUM(F25)</f>
        <v>12012.6</v>
      </c>
      <c r="G47" s="26">
        <f t="shared" si="1"/>
        <v>9622.4</v>
      </c>
      <c r="H47" s="26">
        <f t="shared" si="1"/>
        <v>9504.3</v>
      </c>
      <c r="I47" s="31" t="s">
        <v>16</v>
      </c>
      <c r="J47" s="52"/>
    </row>
    <row r="48" spans="1:10" s="30" customFormat="1" ht="39.75" customHeight="1">
      <c r="A48" s="72"/>
      <c r="B48" s="64"/>
      <c r="C48" s="73"/>
      <c r="D48" s="11" t="s">
        <v>15</v>
      </c>
      <c r="E48" s="26">
        <f t="shared" si="1"/>
        <v>7530.299999999999</v>
      </c>
      <c r="F48" s="26">
        <f t="shared" si="1"/>
        <v>2510.1</v>
      </c>
      <c r="G48" s="26">
        <f t="shared" si="1"/>
        <v>2510.1</v>
      </c>
      <c r="H48" s="26">
        <f t="shared" si="1"/>
        <v>2510.1</v>
      </c>
      <c r="I48" s="31" t="s">
        <v>43</v>
      </c>
      <c r="J48" s="52"/>
    </row>
    <row r="49" spans="1:256" s="30" customFormat="1" ht="36.75" customHeight="1">
      <c r="A49" s="72"/>
      <c r="B49" s="64" t="s">
        <v>46</v>
      </c>
      <c r="C49" s="73" t="s">
        <v>47</v>
      </c>
      <c r="D49" s="11" t="s">
        <v>15</v>
      </c>
      <c r="E49" s="26">
        <f>SUM(E27+E30)</f>
        <v>6978.2</v>
      </c>
      <c r="F49" s="26">
        <f>SUM(F27+F30)</f>
        <v>2389.4</v>
      </c>
      <c r="G49" s="26">
        <f>SUM(G27+G30)</f>
        <v>2293</v>
      </c>
      <c r="H49" s="26">
        <f>SUM(H27+H30)</f>
        <v>2295.8</v>
      </c>
      <c r="I49" s="31" t="s">
        <v>29</v>
      </c>
      <c r="J49" s="5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s="32" customFormat="1" ht="45.75" customHeight="1">
      <c r="A50" s="72"/>
      <c r="B50" s="64"/>
      <c r="C50" s="73"/>
      <c r="D50" s="11" t="s">
        <v>15</v>
      </c>
      <c r="E50" s="26">
        <f>SUM(E28)</f>
        <v>13904.1</v>
      </c>
      <c r="F50" s="26">
        <f>SUM(F28)</f>
        <v>4651.900000000001</v>
      </c>
      <c r="G50" s="26">
        <f>SUM(G28)</f>
        <v>4626.1</v>
      </c>
      <c r="H50" s="26">
        <f>SUM(H28)</f>
        <v>4626.1</v>
      </c>
      <c r="I50" s="31" t="s">
        <v>16</v>
      </c>
      <c r="J50" s="5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0" customFormat="1" ht="57.75" customHeight="1">
      <c r="A51" s="33"/>
      <c r="B51" s="34" t="s">
        <v>48</v>
      </c>
      <c r="C51" s="31" t="s">
        <v>49</v>
      </c>
      <c r="D51" s="11" t="s">
        <v>15</v>
      </c>
      <c r="E51" s="26">
        <f>F51+G51+H51</f>
        <v>25014.7</v>
      </c>
      <c r="F51" s="26">
        <f>8000.5+1013.2</f>
        <v>9013.7</v>
      </c>
      <c r="G51" s="26">
        <v>8000.5</v>
      </c>
      <c r="H51" s="26">
        <v>8000.5</v>
      </c>
      <c r="I51" s="31" t="s">
        <v>16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9" ht="12.75">
      <c r="A52" s="35"/>
      <c r="B52" s="35"/>
      <c r="C52" s="35"/>
      <c r="D52" s="35"/>
      <c r="E52" s="36"/>
      <c r="F52" s="35"/>
      <c r="G52" s="35"/>
      <c r="H52" s="35"/>
      <c r="I52" s="35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  <row r="56" spans="10:13" ht="15.75">
      <c r="J56" s="40"/>
      <c r="K56" s="40"/>
      <c r="L56" s="40"/>
      <c r="M56" s="41"/>
    </row>
    <row r="57" spans="9:13" ht="15.75">
      <c r="I57" s="40"/>
      <c r="J57" s="41"/>
      <c r="K57" s="41"/>
      <c r="L57" s="41"/>
      <c r="M57" s="41"/>
    </row>
    <row r="67" ht="15.75">
      <c r="G67" s="2"/>
    </row>
  </sheetData>
  <sheetProtection/>
  <mergeCells count="41">
    <mergeCell ref="A44:A45"/>
    <mergeCell ref="A38:D38"/>
    <mergeCell ref="E9:E12"/>
    <mergeCell ref="C27:C28"/>
    <mergeCell ref="A49:A50"/>
    <mergeCell ref="B49:B50"/>
    <mergeCell ref="C49:C50"/>
    <mergeCell ref="A22:D22"/>
    <mergeCell ref="A39:D39"/>
    <mergeCell ref="B44:B45"/>
    <mergeCell ref="A37:D37"/>
    <mergeCell ref="A31:D31"/>
    <mergeCell ref="A34:I34"/>
    <mergeCell ref="C24:C26"/>
    <mergeCell ref="B46:B48"/>
    <mergeCell ref="A14:G14"/>
    <mergeCell ref="A23:I23"/>
    <mergeCell ref="A16:I16"/>
    <mergeCell ref="A15:I15"/>
    <mergeCell ref="A33:IV33"/>
    <mergeCell ref="A32:D32"/>
    <mergeCell ref="A46:A48"/>
    <mergeCell ref="C44:C45"/>
    <mergeCell ref="C46:C48"/>
    <mergeCell ref="A5:I5"/>
    <mergeCell ref="A6:I6"/>
    <mergeCell ref="A8:A12"/>
    <mergeCell ref="B8:B12"/>
    <mergeCell ref="C8:C12"/>
    <mergeCell ref="E8:H8"/>
    <mergeCell ref="D8:D12"/>
    <mergeCell ref="F11:F12"/>
    <mergeCell ref="G11:G12"/>
    <mergeCell ref="F9:H9"/>
    <mergeCell ref="I8:I12"/>
    <mergeCell ref="A24:A28"/>
    <mergeCell ref="A19:D19"/>
    <mergeCell ref="A20:I20"/>
    <mergeCell ref="B24:B28"/>
    <mergeCell ref="H11:H12"/>
    <mergeCell ref="D24:D28"/>
  </mergeCells>
  <printOptions horizontalCentered="1"/>
  <pageMargins left="0.3937007874015748" right="0.3937007874015748" top="1.7716535433070868" bottom="0.3937007874015748" header="0.11811023622047245" footer="0.11811023622047245"/>
  <pageSetup fitToHeight="3" horizontalDpi="600" verticalDpi="600" orientation="landscape" paperSize="9" scale="56" r:id="rId1"/>
  <rowBreaks count="4" manualBreakCount="4">
    <brk id="19" max="8" man="1"/>
    <brk id="29" max="8" man="1"/>
    <brk id="36" max="8" man="1"/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BayluhanovaEV</dc:creator>
  <cp:keywords/>
  <dc:description/>
  <cp:lastModifiedBy>Подивилова Галина Альбертовна</cp:lastModifiedBy>
  <cp:lastPrinted>2014-08-27T02:20:20Z</cp:lastPrinted>
  <dcterms:created xsi:type="dcterms:W3CDTF">2013-11-06T10:31:54Z</dcterms:created>
  <dcterms:modified xsi:type="dcterms:W3CDTF">2014-08-28T12:00:11Z</dcterms:modified>
  <cp:category/>
  <cp:version/>
  <cp:contentType/>
  <cp:contentStatus/>
</cp:coreProperties>
</file>